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tros Teknologi\Documents\Purchase Order (Indriyani)\Purchase Order PT Apical Kao Chemical\PO HDD  07.04.2026\"/>
    </mc:Choice>
  </mc:AlternateContent>
  <bookViews>
    <workbookView xWindow="0" yWindow="0" windowWidth="19200" windowHeight="8130"/>
  </bookViews>
  <sheets>
    <sheet name="Apical" sheetId="1" r:id="rId1"/>
  </sheets>
  <externalReferences>
    <externalReference r:id="rId2"/>
  </externalReferences>
  <definedNames>
    <definedName name="_xlnm.Print_Area" localSheetId="0">Apical!$A$1:$O$82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 s="1"/>
  <c r="F16" i="1"/>
  <c r="G16" i="1" s="1"/>
  <c r="I14" i="1"/>
  <c r="J14" i="1" s="1"/>
  <c r="H14" i="1"/>
  <c r="F14" i="1"/>
  <c r="G14" i="1" s="1"/>
  <c r="H13" i="1"/>
  <c r="I13" i="1" s="1"/>
  <c r="F13" i="1"/>
  <c r="G13" i="1" s="1"/>
  <c r="G17" i="1" s="1"/>
  <c r="K20" i="1" s="1"/>
  <c r="E13" i="1"/>
  <c r="I17" i="1" l="1"/>
  <c r="J13" i="1"/>
  <c r="K19" i="1" l="1"/>
  <c r="J17" i="1"/>
  <c r="K21" i="1" l="1"/>
  <c r="N19" i="1"/>
  <c r="K22" i="1" l="1"/>
  <c r="N21" i="1"/>
</calcChain>
</file>

<file path=xl/sharedStrings.xml><?xml version="1.0" encoding="utf-8"?>
<sst xmlns="http://schemas.openxmlformats.org/spreadsheetml/2006/main" count="55" uniqueCount="49">
  <si>
    <t>SALES ORDER</t>
  </si>
  <si>
    <t>SO#</t>
  </si>
  <si>
    <t>:</t>
  </si>
  <si>
    <t xml:space="preserve">Customer Address             </t>
  </si>
  <si>
    <t>: Jl. PU Lama
Kel. Lubuk Gaung
Kec. Sungai Sembilan
Kota Dumai 28826
Indonesia</t>
  </si>
  <si>
    <t>Date</t>
  </si>
  <si>
    <t xml:space="preserve"> </t>
  </si>
  <si>
    <t>Customer PO#</t>
  </si>
  <si>
    <t>: PT Sari Dumai Oleo (Dumai)</t>
  </si>
  <si>
    <t>Customer PO Date</t>
  </si>
  <si>
    <t xml:space="preserve">: </t>
  </si>
  <si>
    <t>Customer  Name</t>
  </si>
  <si>
    <t>Contact Person</t>
  </si>
  <si>
    <t>Sales</t>
  </si>
  <si>
    <t>: Indri</t>
  </si>
  <si>
    <t xml:space="preserve">Telp / Fax  </t>
  </si>
  <si>
    <t>No</t>
  </si>
  <si>
    <t>Part Number</t>
  </si>
  <si>
    <t>Description</t>
  </si>
  <si>
    <t xml:space="preserve">Satuan
</t>
  </si>
  <si>
    <t>Unit PL</t>
  </si>
  <si>
    <t>Cost</t>
  </si>
  <si>
    <t>Selling</t>
  </si>
  <si>
    <t>Margin</t>
  </si>
  <si>
    <t>Disc.Fr.Principal</t>
  </si>
  <si>
    <t>Sell Disc</t>
  </si>
  <si>
    <t>Srvs/Mrkup</t>
  </si>
  <si>
    <t>Unit Cost</t>
  </si>
  <si>
    <t xml:space="preserve"> Total Cost</t>
  </si>
  <si>
    <t>Unit Selling</t>
  </si>
  <si>
    <t xml:space="preserve"> Total Selling</t>
  </si>
  <si>
    <t>A</t>
  </si>
  <si>
    <t>HP</t>
  </si>
  <si>
    <t>870794-001/870757-B21 HPE 600GB SAS 12G Mission Critical 15K SFF SC Multi Vendor HDD</t>
  </si>
  <si>
    <t>HP 150 Bundle Combo Office Wired Keyboard + Mouse,</t>
  </si>
  <si>
    <t>https://tk.tokopedia.com/ZSuy5GDVK/</t>
  </si>
  <si>
    <t>Biaya Ongkir</t>
  </si>
  <si>
    <t>Pengiriman by darat</t>
  </si>
  <si>
    <t>SUB TOTAL</t>
  </si>
  <si>
    <t xml:space="preserve">Term Payment </t>
  </si>
  <si>
    <t>Approved by :</t>
  </si>
  <si>
    <t>Sales Person :</t>
  </si>
  <si>
    <t>GP</t>
  </si>
  <si>
    <t xml:space="preserve">Ship Address </t>
  </si>
  <si>
    <t>Admin Cost</t>
  </si>
  <si>
    <t>Final GP</t>
  </si>
  <si>
    <t>Bonus Claim</t>
  </si>
  <si>
    <t>Albert Wahyu</t>
  </si>
  <si>
    <t>Indri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</si>
</sst>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_(* #,##0_);_(* \(#,##0\);_(* &quot;-&quot;_);_(@_)"/>
    <numFmt numFmtId="166" formatCode="0.0%"/>
    <numFmt numFmtId="167" formatCode="[$Rp-421]#,##0.00"/>
    <numFmt numFmtId="168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8080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3" applyFont="1"/>
    <xf numFmtId="0" fontId="8" fillId="0" borderId="1" xfId="3" applyFont="1" applyBorder="1" applyAlignment="1">
      <alignment horizontal="left" vertical="top"/>
    </xf>
    <xf numFmtId="0" fontId="8" fillId="0" borderId="2" xfId="3" applyFont="1" applyBorder="1"/>
    <xf numFmtId="15" fontId="8" fillId="2" borderId="2" xfId="3" applyNumberFormat="1" applyFont="1" applyFill="1" applyBorder="1" applyAlignment="1">
      <alignment horizontal="left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/>
    <xf numFmtId="164" fontId="8" fillId="0" borderId="2" xfId="4" applyFont="1" applyBorder="1" applyAlignment="1">
      <alignment horizontal="left"/>
    </xf>
    <xf numFmtId="0" fontId="9" fillId="3" borderId="2" xfId="3" applyFont="1" applyFill="1" applyBorder="1" applyAlignment="1">
      <alignment horizontal="left" wrapText="1"/>
    </xf>
    <xf numFmtId="0" fontId="9" fillId="3" borderId="4" xfId="3" applyFont="1" applyFill="1" applyBorder="1" applyAlignment="1">
      <alignment horizontal="left" wrapText="1"/>
    </xf>
    <xf numFmtId="165" fontId="8" fillId="2" borderId="0" xfId="1" applyFont="1" applyFill="1"/>
    <xf numFmtId="0" fontId="7" fillId="0" borderId="0" xfId="3" applyFont="1"/>
    <xf numFmtId="0" fontId="8" fillId="0" borderId="5" xfId="3" applyFont="1" applyBorder="1"/>
    <xf numFmtId="0" fontId="8" fillId="0" borderId="0" xfId="3" applyFont="1" applyAlignment="1">
      <alignment horizontal="center" vertical="center"/>
    </xf>
    <xf numFmtId="0" fontId="8" fillId="0" borderId="6" xfId="3" applyFont="1" applyBorder="1"/>
    <xf numFmtId="164" fontId="8" fillId="0" borderId="0" xfId="4" applyFont="1" applyBorder="1" applyAlignment="1">
      <alignment horizontal="left"/>
    </xf>
    <xf numFmtId="0" fontId="9" fillId="3" borderId="0" xfId="3" applyFont="1" applyFill="1" applyAlignment="1">
      <alignment horizontal="left" wrapText="1"/>
    </xf>
    <xf numFmtId="0" fontId="9" fillId="3" borderId="7" xfId="3" applyFont="1" applyFill="1" applyBorder="1" applyAlignment="1">
      <alignment horizontal="left" wrapText="1"/>
    </xf>
    <xf numFmtId="0" fontId="8" fillId="0" borderId="5" xfId="5" applyFont="1" applyBorder="1"/>
    <xf numFmtId="15" fontId="8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164" fontId="8" fillId="0" borderId="0" xfId="4" applyFont="1" applyBorder="1"/>
    <xf numFmtId="164" fontId="8" fillId="0" borderId="0" xfId="4" applyFont="1" applyFill="1" applyBorder="1"/>
    <xf numFmtId="164" fontId="8" fillId="0" borderId="7" xfId="4" applyFont="1" applyBorder="1"/>
    <xf numFmtId="0" fontId="8" fillId="0" borderId="8" xfId="3" applyFont="1" applyBorder="1"/>
    <xf numFmtId="15" fontId="8" fillId="0" borderId="9" xfId="3" applyNumberFormat="1" applyFont="1" applyBorder="1" applyAlignment="1">
      <alignment horizontal="left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/>
    <xf numFmtId="0" fontId="8" fillId="0" borderId="9" xfId="3" applyFont="1" applyBorder="1"/>
    <xf numFmtId="164" fontId="8" fillId="0" borderId="9" xfId="4" applyFont="1" applyBorder="1"/>
    <xf numFmtId="164" fontId="8" fillId="0" borderId="11" xfId="4" applyFont="1" applyBorder="1"/>
    <xf numFmtId="0" fontId="5" fillId="2" borderId="12" xfId="3" applyFont="1" applyFill="1" applyBorder="1" applyAlignment="1">
      <alignment horizontal="center" vertical="center"/>
    </xf>
    <xf numFmtId="164" fontId="8" fillId="0" borderId="0" xfId="4" applyFont="1"/>
    <xf numFmtId="0" fontId="5" fillId="3" borderId="13" xfId="3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4" fontId="5" fillId="4" borderId="13" xfId="4" applyFont="1" applyFill="1" applyBorder="1" applyAlignment="1">
      <alignment horizontal="center" vertical="center"/>
    </xf>
    <xf numFmtId="39" fontId="5" fillId="4" borderId="13" xfId="4" applyNumberFormat="1" applyFont="1" applyFill="1" applyBorder="1" applyAlignment="1">
      <alignment horizontal="center" vertical="center"/>
    </xf>
    <xf numFmtId="0" fontId="10" fillId="0" borderId="13" xfId="3" applyFont="1" applyBorder="1"/>
    <xf numFmtId="166" fontId="11" fillId="3" borderId="13" xfId="6" applyNumberFormat="1" applyFont="1" applyFill="1" applyBorder="1" applyAlignment="1">
      <alignment horizontal="left" vertical="center" wrapText="1"/>
    </xf>
    <xf numFmtId="166" fontId="11" fillId="3" borderId="13" xfId="6" applyNumberFormat="1" applyFont="1" applyFill="1" applyBorder="1" applyAlignment="1">
      <alignment horizontal="center" vertical="center" wrapText="1"/>
    </xf>
    <xf numFmtId="0" fontId="12" fillId="0" borderId="0" xfId="7" applyAlignment="1">
      <alignment vertical="center"/>
    </xf>
    <xf numFmtId="0" fontId="1" fillId="3" borderId="13" xfId="0" applyFont="1" applyFill="1" applyBorder="1"/>
    <xf numFmtId="0" fontId="5" fillId="4" borderId="13" xfId="3" applyFont="1" applyFill="1" applyBorder="1" applyAlignment="1">
      <alignment horizontal="center" vertical="center"/>
    </xf>
    <xf numFmtId="39" fontId="5" fillId="4" borderId="13" xfId="4" applyNumberFormat="1" applyFont="1" applyFill="1" applyBorder="1" applyAlignment="1">
      <alignment horizontal="center" vertical="center"/>
    </xf>
    <xf numFmtId="0" fontId="1" fillId="4" borderId="13" xfId="0" applyFont="1" applyFill="1" applyBorder="1"/>
    <xf numFmtId="0" fontId="10" fillId="2" borderId="13" xfId="3" applyFont="1" applyFill="1" applyBorder="1"/>
    <xf numFmtId="0" fontId="13" fillId="3" borderId="13" xfId="0" applyFont="1" applyFill="1" applyBorder="1" applyAlignment="1">
      <alignment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5" fillId="5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44" fontId="14" fillId="5" borderId="13" xfId="0" applyNumberFormat="1" applyFont="1" applyFill="1" applyBorder="1" applyAlignment="1">
      <alignment horizontal="center" vertical="center" wrapText="1"/>
    </xf>
    <xf numFmtId="44" fontId="3" fillId="6" borderId="13" xfId="0" applyNumberFormat="1" applyFont="1" applyFill="1" applyBorder="1" applyAlignment="1">
      <alignment horizontal="center" vertical="center"/>
    </xf>
    <xf numFmtId="44" fontId="5" fillId="6" borderId="13" xfId="4" applyNumberFormat="1" applyFont="1" applyFill="1" applyBorder="1" applyAlignment="1">
      <alignment horizontal="center" vertical="center"/>
    </xf>
    <xf numFmtId="166" fontId="10" fillId="3" borderId="13" xfId="6" applyNumberFormat="1" applyFont="1" applyFill="1" applyBorder="1"/>
    <xf numFmtId="166" fontId="10" fillId="3" borderId="14" xfId="6" applyNumberFormat="1" applyFont="1" applyFill="1" applyBorder="1"/>
    <xf numFmtId="0" fontId="8" fillId="0" borderId="0" xfId="3" applyFont="1" applyAlignment="1">
      <alignment horizontal="center"/>
    </xf>
    <xf numFmtId="49" fontId="14" fillId="7" borderId="15" xfId="0" applyNumberFormat="1" applyFont="1" applyFill="1" applyBorder="1" applyAlignment="1">
      <alignment vertical="center" wrapText="1"/>
    </xf>
    <xf numFmtId="0" fontId="13" fillId="0" borderId="15" xfId="0" applyFont="1" applyBorder="1" applyAlignment="1">
      <alignment vertical="top"/>
    </xf>
    <xf numFmtId="0" fontId="0" fillId="0" borderId="13" xfId="0" applyBorder="1" applyAlignment="1">
      <alignment wrapText="1"/>
    </xf>
    <xf numFmtId="3" fontId="0" fillId="0" borderId="13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1" fillId="0" borderId="13" xfId="0" applyNumberFormat="1" applyFont="1" applyBorder="1" applyAlignment="1">
      <alignment horizontal="center" vertical="center"/>
    </xf>
    <xf numFmtId="44" fontId="8" fillId="2" borderId="13" xfId="4" applyNumberFormat="1" applyFont="1" applyFill="1" applyBorder="1" applyAlignment="1">
      <alignment horizontal="center" vertical="center"/>
    </xf>
    <xf numFmtId="0" fontId="10" fillId="2" borderId="16" xfId="3" applyFont="1" applyFill="1" applyBorder="1"/>
    <xf numFmtId="166" fontId="10" fillId="3" borderId="16" xfId="6" applyNumberFormat="1" applyFont="1" applyFill="1" applyBorder="1"/>
    <xf numFmtId="166" fontId="10" fillId="3" borderId="17" xfId="6" applyNumberFormat="1" applyFont="1" applyFill="1" applyBorder="1"/>
    <xf numFmtId="9" fontId="8" fillId="3" borderId="16" xfId="2" applyFont="1" applyFill="1" applyBorder="1" applyAlignment="1">
      <alignment horizontal="center" vertical="center"/>
    </xf>
    <xf numFmtId="0" fontId="12" fillId="0" borderId="18" xfId="7" applyBorder="1" applyAlignment="1">
      <alignment horizontal="center" vertical="center"/>
    </xf>
    <xf numFmtId="0" fontId="7" fillId="0" borderId="0" xfId="3" applyFont="1" applyAlignment="1">
      <alignment horizontal="center"/>
    </xf>
    <xf numFmtId="49" fontId="14" fillId="7" borderId="19" xfId="0" applyNumberFormat="1" applyFont="1" applyFill="1" applyBorder="1" applyAlignment="1">
      <alignment vertical="center" wrapText="1"/>
    </xf>
    <xf numFmtId="0" fontId="13" fillId="0" borderId="19" xfId="0" applyFont="1" applyBorder="1" applyAlignment="1">
      <alignment vertical="top"/>
    </xf>
    <xf numFmtId="0" fontId="16" fillId="0" borderId="13" xfId="0" applyFont="1" applyBorder="1"/>
    <xf numFmtId="0" fontId="12" fillId="0" borderId="0" xfId="7"/>
    <xf numFmtId="0" fontId="10" fillId="2" borderId="15" xfId="3" applyFont="1" applyFill="1" applyBorder="1"/>
    <xf numFmtId="166" fontId="10" fillId="3" borderId="15" xfId="6" applyNumberFormat="1" applyFont="1" applyFill="1" applyBorder="1"/>
    <xf numFmtId="166" fontId="10" fillId="3" borderId="18" xfId="6" applyNumberFormat="1" applyFont="1" applyFill="1" applyBorder="1"/>
    <xf numFmtId="9" fontId="8" fillId="3" borderId="15" xfId="2" applyFont="1" applyFill="1" applyBorder="1" applyAlignment="1">
      <alignment horizontal="center" vertical="center"/>
    </xf>
    <xf numFmtId="0" fontId="16" fillId="0" borderId="19" xfId="0" applyFont="1" applyBorder="1"/>
    <xf numFmtId="0" fontId="17" fillId="7" borderId="13" xfId="0" applyFont="1" applyFill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0" fontId="5" fillId="8" borderId="19" xfId="3" applyFont="1" applyFill="1" applyBorder="1" applyAlignment="1">
      <alignment vertical="center"/>
    </xf>
    <xf numFmtId="0" fontId="5" fillId="8" borderId="19" xfId="3" applyFont="1" applyFill="1" applyBorder="1" applyAlignment="1">
      <alignment horizontal="center" vertical="center"/>
    </xf>
    <xf numFmtId="44" fontId="5" fillId="8" borderId="19" xfId="3" applyNumberFormat="1" applyFont="1" applyFill="1" applyBorder="1" applyAlignment="1">
      <alignment horizontal="center" vertical="center"/>
    </xf>
    <xf numFmtId="44" fontId="5" fillId="8" borderId="19" xfId="4" applyNumberFormat="1" applyFont="1" applyFill="1" applyBorder="1" applyAlignment="1">
      <alignment horizontal="center" vertical="center"/>
    </xf>
    <xf numFmtId="44" fontId="5" fillId="3" borderId="19" xfId="4" applyNumberFormat="1" applyFont="1" applyFill="1" applyBorder="1" applyAlignment="1">
      <alignment horizontal="center" vertical="center"/>
    </xf>
    <xf numFmtId="0" fontId="11" fillId="2" borderId="19" xfId="3" applyFont="1" applyFill="1" applyBorder="1"/>
    <xf numFmtId="166" fontId="11" fillId="3" borderId="19" xfId="6" applyNumberFormat="1" applyFont="1" applyFill="1" applyBorder="1"/>
    <xf numFmtId="166" fontId="11" fillId="3" borderId="20" xfId="6" applyNumberFormat="1" applyFont="1" applyFill="1" applyBorder="1"/>
    <xf numFmtId="0" fontId="7" fillId="0" borderId="0" xfId="3" applyFont="1" applyAlignment="1">
      <alignment horizontal="center" vertical="center"/>
    </xf>
    <xf numFmtId="49" fontId="18" fillId="9" borderId="13" xfId="0" applyNumberFormat="1" applyFont="1" applyFill="1" applyBorder="1" applyAlignment="1">
      <alignment vertical="center" wrapText="1"/>
    </xf>
    <xf numFmtId="0" fontId="10" fillId="0" borderId="13" xfId="3" applyFont="1" applyBorder="1" applyAlignment="1">
      <alignment horizontal="center" vertical="center"/>
    </xf>
    <xf numFmtId="167" fontId="10" fillId="0" borderId="13" xfId="3" applyNumberFormat="1" applyFont="1" applyBorder="1"/>
    <xf numFmtId="167" fontId="10" fillId="0" borderId="13" xfId="4" applyNumberFormat="1" applyFont="1" applyFill="1" applyBorder="1"/>
    <xf numFmtId="0" fontId="19" fillId="0" borderId="13" xfId="3" applyFont="1" applyBorder="1"/>
    <xf numFmtId="0" fontId="10" fillId="0" borderId="13" xfId="8" applyFont="1" applyBorder="1"/>
    <xf numFmtId="39" fontId="10" fillId="0" borderId="13" xfId="4" applyNumberFormat="1" applyFont="1" applyFill="1" applyBorder="1"/>
    <xf numFmtId="164" fontId="10" fillId="2" borderId="13" xfId="9" applyFont="1" applyFill="1" applyBorder="1" applyAlignment="1">
      <alignment vertical="center"/>
    </xf>
    <xf numFmtId="44" fontId="10" fillId="2" borderId="13" xfId="0" applyNumberFormat="1" applyFont="1" applyFill="1" applyBorder="1" applyAlignment="1">
      <alignment vertical="center"/>
    </xf>
    <xf numFmtId="44" fontId="13" fillId="0" borderId="13" xfId="0" applyNumberFormat="1" applyFont="1" applyBorder="1"/>
    <xf numFmtId="166" fontId="10" fillId="2" borderId="13" xfId="2" applyNumberFormat="1" applyFont="1" applyFill="1" applyBorder="1" applyAlignment="1">
      <alignment horizontal="center" vertical="center"/>
    </xf>
    <xf numFmtId="0" fontId="11" fillId="0" borderId="13" xfId="3" applyFont="1" applyBorder="1"/>
    <xf numFmtId="0" fontId="11" fillId="0" borderId="13" xfId="3" applyFont="1" applyBorder="1" applyAlignment="1">
      <alignment horizontal="center" vertical="center"/>
    </xf>
    <xf numFmtId="39" fontId="11" fillId="0" borderId="13" xfId="4" applyNumberFormat="1" applyFont="1" applyFill="1" applyBorder="1"/>
    <xf numFmtId="164" fontId="10" fillId="0" borderId="13" xfId="4" applyFont="1" applyFill="1" applyBorder="1"/>
    <xf numFmtId="44" fontId="10" fillId="2" borderId="13" xfId="1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164" fontId="10" fillId="0" borderId="13" xfId="4" applyFont="1" applyBorder="1"/>
    <xf numFmtId="0" fontId="10" fillId="0" borderId="13" xfId="3" applyFont="1" applyBorder="1"/>
    <xf numFmtId="0" fontId="13" fillId="0" borderId="13" xfId="0" applyFont="1" applyBorder="1"/>
    <xf numFmtId="0" fontId="7" fillId="0" borderId="0" xfId="8" applyFont="1" applyAlignment="1">
      <alignment vertical="center"/>
    </xf>
    <xf numFmtId="0" fontId="8" fillId="0" borderId="0" xfId="8" applyFont="1"/>
    <xf numFmtId="168" fontId="8" fillId="0" borderId="0" xfId="3" applyNumberFormat="1" applyFont="1"/>
    <xf numFmtId="4" fontId="8" fillId="0" borderId="0" xfId="4" applyNumberFormat="1" applyFont="1" applyAlignment="1">
      <alignment horizontal="right"/>
    </xf>
    <xf numFmtId="164" fontId="8" fillId="0" borderId="0" xfId="4" applyFont="1" applyAlignment="1">
      <alignment horizontal="right"/>
    </xf>
    <xf numFmtId="0" fontId="5" fillId="0" borderId="0" xfId="3" applyFont="1"/>
    <xf numFmtId="0" fontId="1" fillId="0" borderId="0" xfId="0" applyFont="1"/>
    <xf numFmtId="9" fontId="7" fillId="0" borderId="0" xfId="3" applyNumberFormat="1" applyFont="1"/>
  </cellXfs>
  <cellStyles count="10">
    <cellStyle name="Comma [0]" xfId="1" builtinId="6"/>
    <cellStyle name="Comma 2" xfId="4"/>
    <cellStyle name="Comma 5" xfId="9"/>
    <cellStyle name="Hyperlink" xfId="7" builtinId="8"/>
    <cellStyle name="Normal" xfId="0" builtinId="0"/>
    <cellStyle name="Normal 2" xfId="3"/>
    <cellStyle name="Normal 2 2" xfId="5"/>
    <cellStyle name="Normal 2 3" xfId="8"/>
    <cellStyle name="Percent" xfId="2" builtinId="5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tros%20Teknologi/Documents/PT.%20Bangun%20Selaras%20Solusindo/Pengadaan%20UNV%20(08.04,2026)/Sales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"/>
    </sheetNames>
    <sheetDataSet>
      <sheetData sheetId="0">
        <row r="20">
          <cell r="K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k.tokopedia.com/ZSuy5GDV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81"/>
  <sheetViews>
    <sheetView tabSelected="1" zoomScale="65" zoomScaleNormal="65" workbookViewId="0">
      <selection activeCell="C18" activeCellId="1" sqref="J25 C18"/>
    </sheetView>
  </sheetViews>
  <sheetFormatPr defaultColWidth="9" defaultRowHeight="14.5" x14ac:dyDescent="0.35"/>
  <cols>
    <col min="1" max="1" width="3.58203125" style="4" customWidth="1"/>
    <col min="2" max="2" width="19.58203125" style="4" customWidth="1"/>
    <col min="3" max="3" width="51.6640625" style="4" customWidth="1"/>
    <col min="4" max="4" width="9.75" style="16" bestFit="1" customWidth="1"/>
    <col min="5" max="5" width="16.25" style="4" bestFit="1" customWidth="1"/>
    <col min="6" max="6" width="20.08203125" style="4" bestFit="1" customWidth="1"/>
    <col min="7" max="7" width="22.58203125" style="35" bestFit="1" customWidth="1"/>
    <col min="8" max="8" width="18" style="35" bestFit="1" customWidth="1"/>
    <col min="9" max="9" width="15.08203125" style="35" customWidth="1"/>
    <col min="10" max="10" width="15.33203125" style="35" bestFit="1" customWidth="1"/>
    <col min="11" max="11" width="1.58203125" style="4" customWidth="1"/>
    <col min="12" max="13" width="7.58203125" style="14" customWidth="1"/>
    <col min="14" max="14" width="10.75" style="14" bestFit="1" customWidth="1"/>
    <col min="15" max="15" width="34.1640625" style="3" bestFit="1" customWidth="1"/>
    <col min="16" max="16384" width="9" style="4"/>
  </cols>
  <sheetData>
    <row r="1" spans="1:16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x14ac:dyDescent="0.35">
      <c r="A2" s="5" t="s">
        <v>1</v>
      </c>
      <c r="B2" s="6"/>
      <c r="C2" s="7" t="s">
        <v>2</v>
      </c>
      <c r="D2" s="8"/>
      <c r="E2" s="9"/>
      <c r="F2" s="6" t="s">
        <v>3</v>
      </c>
      <c r="G2" s="10"/>
      <c r="H2" s="11" t="s">
        <v>4</v>
      </c>
      <c r="I2" s="11"/>
      <c r="J2" s="12"/>
      <c r="L2" s="13"/>
    </row>
    <row r="3" spans="1:16" x14ac:dyDescent="0.35">
      <c r="A3" s="15" t="s">
        <v>5</v>
      </c>
      <c r="C3" s="4" t="s">
        <v>6</v>
      </c>
      <c r="E3" s="17"/>
      <c r="G3" s="18"/>
      <c r="H3" s="19"/>
      <c r="I3" s="19"/>
      <c r="J3" s="20"/>
    </row>
    <row r="4" spans="1:16" ht="15.5" x14ac:dyDescent="0.35">
      <c r="A4" s="21" t="s">
        <v>7</v>
      </c>
      <c r="B4" s="22"/>
      <c r="C4" t="s">
        <v>8</v>
      </c>
      <c r="E4" s="17"/>
      <c r="G4" s="23"/>
      <c r="H4" s="19"/>
      <c r="I4" s="19"/>
      <c r="J4" s="20"/>
    </row>
    <row r="5" spans="1:16" x14ac:dyDescent="0.35">
      <c r="A5" s="21" t="s">
        <v>9</v>
      </c>
      <c r="B5" s="22"/>
      <c r="C5" s="4" t="s">
        <v>10</v>
      </c>
      <c r="E5" s="17"/>
      <c r="G5" s="24"/>
      <c r="H5" s="19"/>
      <c r="I5" s="19"/>
      <c r="J5" s="20"/>
    </row>
    <row r="6" spans="1:16" ht="14.5" customHeight="1" x14ac:dyDescent="0.35">
      <c r="A6" s="21" t="s">
        <v>11</v>
      </c>
      <c r="B6" s="22"/>
      <c r="C6" s="4" t="s">
        <v>10</v>
      </c>
      <c r="E6" s="17"/>
      <c r="F6" s="4" t="s">
        <v>12</v>
      </c>
      <c r="G6" s="24"/>
      <c r="H6" s="25" t="s">
        <v>2</v>
      </c>
      <c r="I6" s="24"/>
      <c r="J6" s="26"/>
    </row>
    <row r="7" spans="1:16" x14ac:dyDescent="0.35">
      <c r="A7" s="21" t="s">
        <v>13</v>
      </c>
      <c r="B7" s="22"/>
      <c r="C7" s="4" t="s">
        <v>14</v>
      </c>
      <c r="E7" s="17"/>
      <c r="F7" s="4" t="s">
        <v>15</v>
      </c>
      <c r="G7" s="24"/>
      <c r="H7" s="24" t="s">
        <v>10</v>
      </c>
      <c r="I7" s="24"/>
      <c r="J7" s="26"/>
    </row>
    <row r="8" spans="1:16" ht="15" thickBot="1" x14ac:dyDescent="0.4">
      <c r="A8" s="27"/>
      <c r="B8" s="28"/>
      <c r="D8" s="29"/>
      <c r="E8" s="30"/>
      <c r="F8" s="31"/>
      <c r="G8" s="32"/>
      <c r="H8" s="32"/>
      <c r="I8" s="32"/>
      <c r="J8" s="33"/>
    </row>
    <row r="9" spans="1:16" x14ac:dyDescent="0.35">
      <c r="C9" s="34"/>
      <c r="G9" s="4"/>
      <c r="H9" s="4"/>
      <c r="I9" s="4"/>
    </row>
    <row r="10" spans="1:16" ht="15.5" x14ac:dyDescent="0.35">
      <c r="A10" s="36" t="s">
        <v>16</v>
      </c>
      <c r="B10" s="36" t="s">
        <v>17</v>
      </c>
      <c r="C10" s="37" t="s">
        <v>18</v>
      </c>
      <c r="D10" s="38" t="s">
        <v>19</v>
      </c>
      <c r="E10" s="36" t="s">
        <v>20</v>
      </c>
      <c r="F10" s="39" t="s">
        <v>21</v>
      </c>
      <c r="G10" s="40"/>
      <c r="H10" s="41" t="s">
        <v>22</v>
      </c>
      <c r="I10" s="41"/>
      <c r="J10" s="42" t="s">
        <v>23</v>
      </c>
      <c r="K10" s="43"/>
      <c r="L10" s="44" t="s">
        <v>24</v>
      </c>
      <c r="M10" s="45" t="s">
        <v>25</v>
      </c>
      <c r="N10" s="45" t="s">
        <v>26</v>
      </c>
      <c r="O10" s="46"/>
    </row>
    <row r="11" spans="1:16" ht="15.5" x14ac:dyDescent="0.35">
      <c r="A11" s="47"/>
      <c r="B11" s="47"/>
      <c r="C11" s="36"/>
      <c r="D11" s="38"/>
      <c r="E11" s="47"/>
      <c r="F11" s="48" t="s">
        <v>27</v>
      </c>
      <c r="G11" s="49" t="s">
        <v>28</v>
      </c>
      <c r="H11" s="49" t="s">
        <v>29</v>
      </c>
      <c r="I11" s="49" t="s">
        <v>30</v>
      </c>
      <c r="J11" s="50"/>
      <c r="K11" s="51"/>
      <c r="L11" s="52"/>
      <c r="M11" s="52"/>
      <c r="N11" s="52"/>
      <c r="O11" s="46"/>
    </row>
    <row r="12" spans="1:16" ht="15.5" x14ac:dyDescent="0.35">
      <c r="A12" s="53" t="s">
        <v>31</v>
      </c>
      <c r="B12" s="54" t="s">
        <v>32</v>
      </c>
      <c r="C12" s="54"/>
      <c r="D12" s="55"/>
      <c r="E12" s="56"/>
      <c r="F12" s="57"/>
      <c r="G12" s="58"/>
      <c r="H12" s="58"/>
      <c r="I12" s="58"/>
      <c r="J12" s="58"/>
      <c r="K12" s="51"/>
      <c r="L12" s="59"/>
      <c r="M12" s="60"/>
      <c r="N12" s="59"/>
      <c r="O12" s="46"/>
      <c r="P12" s="61"/>
    </row>
    <row r="13" spans="1:16" s="14" customFormat="1" ht="31" x14ac:dyDescent="0.35">
      <c r="A13" s="62"/>
      <c r="B13" s="63"/>
      <c r="C13" s="64" t="s">
        <v>33</v>
      </c>
      <c r="D13" s="65">
        <v>2</v>
      </c>
      <c r="E13" s="66">
        <f>8103000/1.11</f>
        <v>7299999.9999999991</v>
      </c>
      <c r="F13" s="67">
        <f>E13*(1-L13)</f>
        <v>7299999.9999999991</v>
      </c>
      <c r="G13" s="68">
        <f>D13*F13</f>
        <v>14599999.999999998</v>
      </c>
      <c r="H13" s="68">
        <f>E13*(1+N13)</f>
        <v>8248999.9999999981</v>
      </c>
      <c r="I13" s="68">
        <f>H13*D13</f>
        <v>16497999.999999996</v>
      </c>
      <c r="J13" s="68">
        <f>I13-G13</f>
        <v>1897999.9999999981</v>
      </c>
      <c r="K13" s="69"/>
      <c r="L13" s="70"/>
      <c r="M13" s="71"/>
      <c r="N13" s="72">
        <v>0.13</v>
      </c>
      <c r="O13" s="73"/>
      <c r="P13" s="74"/>
    </row>
    <row r="14" spans="1:16" s="14" customFormat="1" ht="15.5" x14ac:dyDescent="0.35">
      <c r="A14" s="75"/>
      <c r="B14" s="76"/>
      <c r="C14" s="77" t="s">
        <v>34</v>
      </c>
      <c r="D14" s="65">
        <v>10</v>
      </c>
      <c r="E14" s="66">
        <v>180000</v>
      </c>
      <c r="F14" s="67">
        <f>E14*(1-L14)</f>
        <v>180000</v>
      </c>
      <c r="G14" s="68">
        <f>D14*F14</f>
        <v>1800000</v>
      </c>
      <c r="H14" s="68">
        <f>E14*(1+N14)</f>
        <v>203399.99999999997</v>
      </c>
      <c r="I14" s="68">
        <f>H14*D14</f>
        <v>2033999.9999999998</v>
      </c>
      <c r="J14" s="68">
        <f>I14-G14</f>
        <v>233999.99999999977</v>
      </c>
      <c r="K14" s="69"/>
      <c r="L14" s="70"/>
      <c r="M14" s="71"/>
      <c r="N14" s="72">
        <v>0.13</v>
      </c>
      <c r="O14" s="78" t="s">
        <v>35</v>
      </c>
      <c r="P14" s="74"/>
    </row>
    <row r="15" spans="1:16" s="14" customFormat="1" ht="15.5" x14ac:dyDescent="0.35">
      <c r="A15" s="53" t="s">
        <v>31</v>
      </c>
      <c r="B15" s="54" t="s">
        <v>36</v>
      </c>
      <c r="C15" s="54"/>
      <c r="D15" s="55"/>
      <c r="E15" s="56"/>
      <c r="F15" s="57"/>
      <c r="G15" s="58"/>
      <c r="H15" s="58"/>
      <c r="I15" s="58"/>
      <c r="J15" s="58"/>
      <c r="K15" s="79"/>
      <c r="L15" s="80"/>
      <c r="M15" s="81"/>
      <c r="N15" s="82"/>
      <c r="O15" s="78"/>
      <c r="P15" s="74"/>
    </row>
    <row r="16" spans="1:16" s="14" customFormat="1" ht="15.5" x14ac:dyDescent="0.35">
      <c r="A16" s="75"/>
      <c r="B16" s="76"/>
      <c r="C16" s="83" t="s">
        <v>37</v>
      </c>
      <c r="D16" s="84">
        <v>11</v>
      </c>
      <c r="E16" s="85">
        <v>22500</v>
      </c>
      <c r="F16" s="67">
        <f>E16*(1-L16)</f>
        <v>22500</v>
      </c>
      <c r="G16" s="68">
        <f t="shared" ref="G16" si="0">D16*F16</f>
        <v>247500</v>
      </c>
      <c r="H16" s="68">
        <v>0</v>
      </c>
      <c r="I16" s="68">
        <f>H16*D16</f>
        <v>0</v>
      </c>
      <c r="J16" s="68">
        <f>I16-'[1]Sales Order'!$K$20</f>
        <v>0</v>
      </c>
      <c r="K16" s="79"/>
      <c r="L16" s="80"/>
      <c r="M16" s="81"/>
      <c r="N16" s="82"/>
      <c r="O16" s="78"/>
      <c r="P16" s="74"/>
    </row>
    <row r="17" spans="1:15" s="94" customFormat="1" ht="15.5" x14ac:dyDescent="0.35">
      <c r="A17" s="86"/>
      <c r="B17" s="86"/>
      <c r="C17" s="86" t="s">
        <v>38</v>
      </c>
      <c r="D17" s="87"/>
      <c r="E17" s="88"/>
      <c r="F17" s="88"/>
      <c r="G17" s="89">
        <f>SUM(G12:G16)</f>
        <v>16647499.999999998</v>
      </c>
      <c r="H17" s="89"/>
      <c r="I17" s="90">
        <f>SUM(I13:I14)</f>
        <v>18531999.999999996</v>
      </c>
      <c r="J17" s="89">
        <f>I17-G17</f>
        <v>1884499.9999999981</v>
      </c>
      <c r="K17" s="91"/>
      <c r="L17" s="92"/>
      <c r="M17" s="93"/>
      <c r="N17" s="92"/>
      <c r="O17" s="3"/>
    </row>
    <row r="18" spans="1:15" s="94" customFormat="1" ht="15.5" x14ac:dyDescent="0.35">
      <c r="A18" s="95"/>
      <c r="B18" s="43"/>
      <c r="C18" s="43"/>
      <c r="D18" s="96"/>
      <c r="E18" s="43"/>
      <c r="F18" s="97"/>
      <c r="G18" s="98"/>
      <c r="H18" s="98"/>
      <c r="I18" s="98"/>
      <c r="J18" s="98"/>
      <c r="K18" s="43"/>
      <c r="L18" s="99"/>
      <c r="M18" s="99"/>
      <c r="N18" s="99"/>
      <c r="O18" s="3"/>
    </row>
    <row r="19" spans="1:15" s="94" customFormat="1" ht="15.5" x14ac:dyDescent="0.35">
      <c r="A19" s="95"/>
      <c r="B19" s="100" t="s">
        <v>39</v>
      </c>
      <c r="C19" s="43" t="s">
        <v>10</v>
      </c>
      <c r="D19" s="96"/>
      <c r="E19" s="43"/>
      <c r="F19" s="101" t="s">
        <v>40</v>
      </c>
      <c r="G19" s="101"/>
      <c r="H19" s="101" t="s">
        <v>41</v>
      </c>
      <c r="I19" s="101"/>
      <c r="J19" s="102" t="s">
        <v>42</v>
      </c>
      <c r="K19" s="103">
        <f>I17-G17</f>
        <v>1884499.9999999981</v>
      </c>
      <c r="L19" s="104"/>
      <c r="M19" s="104"/>
      <c r="N19" s="105">
        <f>K19/I17</f>
        <v>0.10168897042952722</v>
      </c>
      <c r="O19" s="3"/>
    </row>
    <row r="20" spans="1:15" s="94" customFormat="1" ht="15.5" x14ac:dyDescent="0.35">
      <c r="A20" s="95"/>
      <c r="B20" s="43" t="s">
        <v>43</v>
      </c>
      <c r="C20" s="43" t="s">
        <v>2</v>
      </c>
      <c r="D20" s="96"/>
      <c r="E20" s="43"/>
      <c r="F20" s="101"/>
      <c r="G20" s="101"/>
      <c r="H20" s="101"/>
      <c r="I20" s="101"/>
      <c r="J20" s="102" t="s">
        <v>44</v>
      </c>
      <c r="K20" s="103">
        <f>G17*N20</f>
        <v>332949.99999999994</v>
      </c>
      <c r="L20" s="104"/>
      <c r="M20" s="104"/>
      <c r="N20" s="105">
        <v>0.02</v>
      </c>
      <c r="O20" s="3"/>
    </row>
    <row r="21" spans="1:15" s="94" customFormat="1" ht="15.5" x14ac:dyDescent="0.35">
      <c r="A21" s="95"/>
      <c r="B21" s="106"/>
      <c r="C21" s="43"/>
      <c r="D21" s="107"/>
      <c r="E21" s="106"/>
      <c r="F21" s="108"/>
      <c r="G21" s="108"/>
      <c r="H21" s="108"/>
      <c r="I21" s="108"/>
      <c r="J21" s="102" t="s">
        <v>45</v>
      </c>
      <c r="K21" s="103">
        <f>K19-SUM(K20:K20)</f>
        <v>1551549.9999999981</v>
      </c>
      <c r="L21" s="104"/>
      <c r="M21" s="104"/>
      <c r="N21" s="105">
        <f>K21/I17</f>
        <v>8.3722749838117769E-2</v>
      </c>
      <c r="O21" s="3"/>
    </row>
    <row r="22" spans="1:15" s="94" customFormat="1" ht="15.5" x14ac:dyDescent="0.35">
      <c r="A22" s="95"/>
      <c r="B22" s="43"/>
      <c r="C22" s="43"/>
      <c r="D22" s="96"/>
      <c r="E22" s="43"/>
      <c r="F22" s="109"/>
      <c r="G22" s="109"/>
      <c r="H22" s="109"/>
      <c r="I22" s="109"/>
      <c r="J22" s="102" t="s">
        <v>46</v>
      </c>
      <c r="K22" s="110">
        <f>N22*K21</f>
        <v>46546.499999999942</v>
      </c>
      <c r="L22" s="104"/>
      <c r="M22" s="104"/>
      <c r="N22" s="105">
        <v>0.03</v>
      </c>
      <c r="O22" s="111"/>
    </row>
    <row r="23" spans="1:15" s="94" customFormat="1" ht="15.5" x14ac:dyDescent="0.35">
      <c r="A23" s="95"/>
      <c r="B23" s="43"/>
      <c r="C23" s="43"/>
      <c r="D23" s="96"/>
      <c r="E23" s="43"/>
      <c r="F23" s="112" t="s">
        <v>47</v>
      </c>
      <c r="G23" s="112"/>
      <c r="H23" s="112" t="s">
        <v>48</v>
      </c>
      <c r="I23" s="112"/>
      <c r="J23" s="113"/>
      <c r="K23" s="114"/>
      <c r="L23" s="114"/>
      <c r="M23" s="114"/>
      <c r="N23" s="114"/>
      <c r="O23" s="3"/>
    </row>
    <row r="24" spans="1:15" s="94" customFormat="1" x14ac:dyDescent="0.35">
      <c r="A24" s="4"/>
      <c r="B24" s="4"/>
      <c r="C24" s="4"/>
      <c r="D24" s="16"/>
      <c r="E24" s="4"/>
      <c r="F24" s="4"/>
      <c r="G24" s="35"/>
      <c r="H24" s="35"/>
      <c r="I24" s="35"/>
      <c r="J24" s="35"/>
      <c r="K24" s="4"/>
      <c r="L24" s="14"/>
      <c r="M24" s="14"/>
      <c r="N24" s="14"/>
      <c r="O24" s="115"/>
    </row>
    <row r="25" spans="1:15" s="94" customFormat="1" x14ac:dyDescent="0.35">
      <c r="A25" s="116"/>
      <c r="B25" s="4"/>
      <c r="C25" s="4"/>
      <c r="D25" s="16"/>
      <c r="E25" s="4"/>
      <c r="F25" s="117"/>
      <c r="G25" s="35"/>
      <c r="H25" s="35"/>
      <c r="I25" s="35"/>
      <c r="J25" s="118"/>
      <c r="K25" s="4"/>
      <c r="L25" s="14"/>
      <c r="M25" s="14"/>
      <c r="N25" s="14"/>
      <c r="O25" s="3"/>
    </row>
    <row r="26" spans="1:15" s="94" customFormat="1" x14ac:dyDescent="0.35">
      <c r="A26" s="4"/>
      <c r="B26" s="4"/>
      <c r="C26" s="4"/>
      <c r="D26" s="16"/>
      <c r="E26" s="4"/>
      <c r="F26" s="4"/>
      <c r="G26" s="35"/>
      <c r="H26" s="35"/>
      <c r="I26" s="35"/>
      <c r="J26" s="119"/>
      <c r="K26" s="4"/>
      <c r="L26" s="14"/>
      <c r="M26" s="14"/>
      <c r="N26" s="14"/>
      <c r="O26" s="3"/>
    </row>
    <row r="27" spans="1:15" s="94" customFormat="1" x14ac:dyDescent="0.35">
      <c r="A27" s="120"/>
      <c r="B27" s="4"/>
      <c r="C27" s="121"/>
      <c r="D27" s="16"/>
      <c r="E27" s="4"/>
      <c r="F27" s="4"/>
      <c r="G27" s="35"/>
      <c r="H27" s="35"/>
      <c r="I27" s="35"/>
      <c r="J27" s="35"/>
      <c r="K27" s="4"/>
      <c r="L27" s="14"/>
      <c r="M27" s="14"/>
      <c r="N27" s="14"/>
      <c r="O27" s="3"/>
    </row>
    <row r="28" spans="1:15" s="94" customFormat="1" x14ac:dyDescent="0.35">
      <c r="A28" s="4"/>
      <c r="B28" s="4"/>
      <c r="C28" s="4"/>
      <c r="D28" s="16"/>
      <c r="E28" s="4"/>
      <c r="F28" s="4"/>
      <c r="G28" s="35"/>
      <c r="H28" s="35"/>
      <c r="I28" s="35"/>
      <c r="J28" s="35"/>
      <c r="K28" s="4"/>
      <c r="L28" s="14"/>
      <c r="M28" s="14"/>
      <c r="N28" s="14"/>
      <c r="O28" s="3"/>
    </row>
    <row r="29" spans="1:15" s="94" customFormat="1" x14ac:dyDescent="0.35">
      <c r="A29" s="4"/>
      <c r="B29" s="4"/>
      <c r="C29" s="4"/>
      <c r="D29" s="16"/>
      <c r="E29" s="4"/>
      <c r="F29" s="4"/>
      <c r="G29" s="35"/>
      <c r="H29" s="35"/>
      <c r="I29" s="35"/>
      <c r="J29" s="35"/>
      <c r="K29" s="4"/>
      <c r="L29" s="14"/>
      <c r="M29" s="14"/>
      <c r="N29" s="14"/>
      <c r="O29" s="3"/>
    </row>
    <row r="30" spans="1:15" s="94" customFormat="1" x14ac:dyDescent="0.35">
      <c r="A30" s="4"/>
      <c r="B30" s="4"/>
      <c r="C30" s="4"/>
      <c r="D30" s="16"/>
      <c r="E30" s="4"/>
      <c r="F30" s="4"/>
      <c r="G30" s="35"/>
      <c r="H30" s="35"/>
      <c r="I30" s="35"/>
      <c r="J30" s="35"/>
      <c r="K30" s="4"/>
      <c r="L30" s="14"/>
      <c r="M30" s="14"/>
      <c r="N30" s="14"/>
      <c r="O30" s="3"/>
    </row>
    <row r="31" spans="1:15" s="94" customFormat="1" x14ac:dyDescent="0.35">
      <c r="A31" s="4"/>
      <c r="B31" s="4"/>
      <c r="C31" s="4"/>
      <c r="D31" s="16"/>
      <c r="E31" s="4"/>
      <c r="F31" s="4"/>
      <c r="G31" s="35"/>
      <c r="H31" s="35"/>
      <c r="I31" s="35"/>
      <c r="J31" s="35"/>
      <c r="K31" s="4"/>
      <c r="L31" s="14"/>
      <c r="M31" s="14"/>
      <c r="N31" s="14"/>
      <c r="O31" s="3"/>
    </row>
    <row r="32" spans="1:15" x14ac:dyDescent="0.35">
      <c r="M32" s="122"/>
    </row>
    <row r="33" spans="1:15" s="94" customFormat="1" x14ac:dyDescent="0.35">
      <c r="A33" s="4"/>
      <c r="B33" s="4"/>
      <c r="C33" s="4"/>
      <c r="D33" s="16"/>
      <c r="E33" s="4"/>
      <c r="F33" s="4"/>
      <c r="G33" s="35"/>
      <c r="H33" s="35"/>
      <c r="I33" s="35"/>
      <c r="J33" s="35"/>
      <c r="K33" s="4"/>
      <c r="L33" s="14"/>
      <c r="M33" s="14"/>
      <c r="N33" s="14"/>
      <c r="O33" s="3"/>
    </row>
    <row r="34" spans="1:15" s="94" customFormat="1" x14ac:dyDescent="0.35">
      <c r="A34" s="4"/>
      <c r="B34" s="4"/>
      <c r="C34" s="4"/>
      <c r="D34" s="16"/>
      <c r="E34" s="4"/>
      <c r="F34" s="4"/>
      <c r="G34" s="35"/>
      <c r="H34" s="35"/>
      <c r="I34" s="35"/>
      <c r="J34" s="35"/>
      <c r="K34" s="4"/>
      <c r="L34" s="14"/>
      <c r="M34" s="14"/>
      <c r="N34" s="14"/>
      <c r="O34" s="3"/>
    </row>
    <row r="35" spans="1:15" s="94" customFormat="1" x14ac:dyDescent="0.35">
      <c r="A35" s="4"/>
      <c r="B35" s="4"/>
      <c r="C35" s="4"/>
      <c r="D35" s="16"/>
      <c r="E35" s="4"/>
      <c r="F35" s="4"/>
      <c r="G35" s="35"/>
      <c r="H35" s="35"/>
      <c r="I35" s="35"/>
      <c r="J35" s="35"/>
      <c r="K35" s="4"/>
      <c r="L35" s="14"/>
      <c r="M35" s="14"/>
      <c r="N35" s="14"/>
      <c r="O35" s="3"/>
    </row>
    <row r="40" spans="1:15" s="14" customFormat="1" x14ac:dyDescent="0.35">
      <c r="A40" s="4"/>
      <c r="B40" s="4"/>
      <c r="C40" s="4"/>
      <c r="D40" s="16"/>
      <c r="E40" s="4"/>
      <c r="F40" s="4"/>
      <c r="G40" s="35"/>
      <c r="H40" s="35"/>
      <c r="I40" s="35"/>
      <c r="J40" s="35"/>
      <c r="K40" s="4"/>
      <c r="O40" s="3"/>
    </row>
    <row r="42" spans="1:15" s="14" customFormat="1" x14ac:dyDescent="0.35">
      <c r="A42" s="4"/>
      <c r="B42" s="4"/>
      <c r="C42" s="4"/>
      <c r="D42" s="16"/>
      <c r="E42" s="4"/>
      <c r="F42" s="4"/>
      <c r="G42" s="35"/>
      <c r="H42" s="35"/>
      <c r="I42" s="35"/>
      <c r="J42" s="35"/>
      <c r="K42" s="4"/>
      <c r="O42" s="3"/>
    </row>
    <row r="79" spans="1:15" s="120" customFormat="1" x14ac:dyDescent="0.35">
      <c r="A79" s="4"/>
      <c r="B79" s="4"/>
      <c r="C79" s="4"/>
      <c r="D79" s="16"/>
      <c r="E79" s="4"/>
      <c r="F79" s="4"/>
      <c r="G79" s="35"/>
      <c r="H79" s="35"/>
      <c r="I79" s="35"/>
      <c r="J79" s="35"/>
      <c r="K79" s="4"/>
      <c r="L79" s="14"/>
      <c r="M79" s="14"/>
      <c r="N79" s="14"/>
      <c r="O79" s="3"/>
    </row>
    <row r="81" spans="1:15" s="116" customFormat="1" x14ac:dyDescent="0.35">
      <c r="A81" s="4"/>
      <c r="B81" s="4"/>
      <c r="C81" s="4"/>
      <c r="D81" s="16"/>
      <c r="E81" s="4"/>
      <c r="F81" s="4"/>
      <c r="G81" s="35"/>
      <c r="H81" s="35"/>
      <c r="I81" s="35"/>
      <c r="J81" s="35"/>
      <c r="K81" s="4"/>
      <c r="L81" s="14"/>
      <c r="M81" s="14"/>
      <c r="N81" s="14"/>
      <c r="O81" s="3"/>
    </row>
  </sheetData>
  <mergeCells count="20">
    <mergeCell ref="K20:M20"/>
    <mergeCell ref="K21:M21"/>
    <mergeCell ref="K22:M22"/>
    <mergeCell ref="J23:N23"/>
    <mergeCell ref="L10:L11"/>
    <mergeCell ref="M10:M11"/>
    <mergeCell ref="N10:N11"/>
    <mergeCell ref="B12:C12"/>
    <mergeCell ref="B15:C15"/>
    <mergeCell ref="K19:M19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</mergeCells>
  <hyperlinks>
    <hyperlink ref="O14" r:id="rId1"/>
  </hyperlinks>
  <pageMargins left="0.74803149606299202" right="0.74803149606299202" top="1" bottom="0.98425196850393704" header="0.511811023622047" footer="0.511811023622047"/>
  <pageSetup scale="30" orientation="landscape" r:id="rId2"/>
  <headerFooter alignWithMargins="0"/>
  <colBreaks count="1" manualBreakCount="1">
    <brk id="14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Apical</vt:lpstr>
      <vt:lpstr>Apical!Print_Area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Altros Teknologi</dc:creator>
  <cp:lastModifiedBy>Altros Teknologi</cp:lastModifiedBy>
  <dcterms:created xsi:type="dcterms:W3CDTF">2026-04-15T08:55:29Z</dcterms:created>
  <dcterms:modified xsi:type="dcterms:W3CDTF">2026-04-15T08:56:10Z</dcterms:modified>
</cp:coreProperties>
</file>